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Оптические приемники_ОРиТ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7" i="1" l="1"/>
  <c r="O7" i="1" l="1"/>
  <c r="O8" i="1" s="1"/>
  <c r="N8" i="1"/>
  <c r="B7" i="1"/>
  <c r="B5" i="2"/>
  <c r="D25" i="1"/>
  <c r="D24" i="1"/>
  <c r="D23" i="1"/>
  <c r="O9" i="1" l="1"/>
</calcChain>
</file>

<file path=xl/sharedStrings.xml><?xml version="1.0" encoding="utf-8"?>
<sst xmlns="http://schemas.openxmlformats.org/spreadsheetml/2006/main" count="63" uniqueCount="55">
  <si>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</si>
  <si>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</si>
  <si>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</si>
  <si>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</si>
  <si>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</si>
  <si>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</si>
  <si>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</si>
  <si>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</si>
  <si>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</si>
  <si>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</si>
  <si>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</si>
  <si>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</si>
  <si>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</si>
  <si>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</si>
  <si>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</si>
  <si>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</si>
  <si>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</si>
  <si>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</si>
  <si>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</si>
  <si>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</si>
  <si>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</si>
  <si>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</si>
  <si>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</si>
  <si>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</si>
  <si>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</si>
  <si>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</si>
  <si>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</si>
  <si>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</si>
  <si>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</si>
  <si>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</si>
  <si>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</si>
  <si>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</si>
  <si>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</si>
  <si>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</si>
  <si>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оптических приемников</t>
  </si>
  <si>
    <t>Токтаев В.И., тел. , эл.почта:</t>
  </si>
  <si>
    <t/>
  </si>
  <si>
    <t>31.12.2015</t>
  </si>
  <si>
    <t>Гулиев Тимур Абрекович</t>
  </si>
  <si>
    <t>(347)251-71-23</t>
  </si>
  <si>
    <t>Отдел радио и телевидения (ОРиТ)</t>
  </si>
  <si>
    <t>Приложение 1.2</t>
  </si>
  <si>
    <t>шт</t>
  </si>
  <si>
    <t>42421</t>
  </si>
  <si>
    <t>ПРИЕМНИК ОПТИЧЕСКИЙ ДЛЯ СЕТИ КТВ</t>
  </si>
  <si>
    <t>Оптический приемник для сети КТВ (2 оптич. входа/ 2 выхода RF, SNMP мониторинг, 114 дБмкВ, АРУ -8...+2 дБм, 220В)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</si>
  <si>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</si>
  <si>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</si>
  <si>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</si>
  <si>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</si>
  <si>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</si>
  <si>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>Предельная сумма лота составляет:  6 917 137,34   руб. с НДС.</t>
  </si>
  <si>
    <t>I кв.  до 01 апреля 2015 г, II кв. до 01 июня 2015 г, III кв. до 01 сентября 2015 г, IV кв. до 01 ноября 2015 г</t>
  </si>
  <si>
    <t>Республика Башкортостан,  г. Уфа, ул. Каспийская,14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</si>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</sst>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1" xfId="0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0" fillId="0" borderId="7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5"/>
  <sheetViews>
    <sheetView tabSelected="1" zoomScale="80" zoomScaleNormal="80" workbookViewId="0">
      <selection activeCell="T7" sqref="T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28.7109375" customWidth="1"/>
    <col min="11" max="11" width="12.140625" style="7" customWidth="1"/>
    <col min="13" max="13" width="19.5703125" style="8" customWidth="1"/>
    <col min="14" max="14" width="16" style="8" customWidth="1"/>
    <col min="15" max="15" width="18.28515625" style="10" customWidth="1"/>
    <col min="16" max="16" width="39.42578125" customWidth="1"/>
    <col min="17" max="17" width="3.28515625" customWidth="1"/>
    <col min="27" max="30" width="9.140625" style="11"/>
  </cols>
  <sheetData>
    <row r="1" spans="1:31" x14ac:dyDescent="0.25">
      <c r="P1" s="20" t="s">
        <v>54</v>
      </c>
    </row>
    <row r="2" spans="1:31" x14ac:dyDescent="0.25">
      <c r="B2" s="48" t="s">
        <v>10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31" x14ac:dyDescent="0.25">
      <c r="B3" t="s">
        <v>26</v>
      </c>
      <c r="C3" s="11" t="s">
        <v>34</v>
      </c>
      <c r="D3" s="24"/>
      <c r="E3" s="24"/>
      <c r="F3" s="23" t="s">
        <v>40</v>
      </c>
      <c r="H3" s="23"/>
      <c r="P3" s="20"/>
      <c r="Q3" s="3"/>
    </row>
    <row r="4" spans="1:31" s="12" customFormat="1" x14ac:dyDescent="0.25">
      <c r="B4" s="49" t="s">
        <v>0</v>
      </c>
      <c r="C4" s="52" t="s">
        <v>28</v>
      </c>
      <c r="D4" s="49" t="s">
        <v>15</v>
      </c>
      <c r="E4" s="52" t="s">
        <v>29</v>
      </c>
      <c r="F4" s="49" t="s">
        <v>1</v>
      </c>
      <c r="G4" s="49" t="s">
        <v>14</v>
      </c>
      <c r="H4" s="51" t="s">
        <v>16</v>
      </c>
      <c r="I4" s="51"/>
      <c r="J4" s="51"/>
      <c r="K4" s="51"/>
      <c r="L4" s="51"/>
      <c r="M4" s="56" t="s">
        <v>22</v>
      </c>
      <c r="N4" s="54" t="s">
        <v>23</v>
      </c>
      <c r="O4" s="50" t="s">
        <v>25</v>
      </c>
      <c r="P4" s="49" t="s">
        <v>2</v>
      </c>
      <c r="Q4" s="13"/>
    </row>
    <row r="5" spans="1:31" s="14" customFormat="1" ht="64.5" customHeight="1" x14ac:dyDescent="0.25">
      <c r="B5" s="49"/>
      <c r="C5" s="53"/>
      <c r="D5" s="49"/>
      <c r="E5" s="53"/>
      <c r="F5" s="49"/>
      <c r="G5" s="49"/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57"/>
      <c r="N5" s="55"/>
      <c r="O5" s="50"/>
      <c r="P5" s="49"/>
    </row>
    <row r="6" spans="1:31" s="12" customFormat="1" x14ac:dyDescent="0.25">
      <c r="B6" s="15">
        <v>1</v>
      </c>
      <c r="C6" s="25">
        <v>2</v>
      </c>
      <c r="D6" s="15">
        <v>3</v>
      </c>
      <c r="E6" s="26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s="11" customFormat="1" ht="230.25" customHeight="1" x14ac:dyDescent="0.25">
      <c r="B7" s="6">
        <f>ROW()-6</f>
        <v>1</v>
      </c>
      <c r="C7" s="6" t="s">
        <v>43</v>
      </c>
      <c r="D7" s="1" t="s">
        <v>44</v>
      </c>
      <c r="E7" s="1"/>
      <c r="F7" s="1" t="s">
        <v>45</v>
      </c>
      <c r="G7" s="4" t="s">
        <v>42</v>
      </c>
      <c r="H7" s="39">
        <v>778</v>
      </c>
      <c r="I7" s="39">
        <v>504</v>
      </c>
      <c r="J7" s="39">
        <v>156</v>
      </c>
      <c r="K7" s="39">
        <v>92</v>
      </c>
      <c r="L7" s="39">
        <v>1530</v>
      </c>
      <c r="M7" s="40">
        <v>3850.41</v>
      </c>
      <c r="N7" s="5">
        <f>M7*L7</f>
        <v>5891127.2999999998</v>
      </c>
      <c r="O7" s="5">
        <f>N7*1.18</f>
        <v>6951530.2139999997</v>
      </c>
      <c r="P7" s="1" t="s">
        <v>53</v>
      </c>
    </row>
    <row r="8" spans="1:31" s="11" customFormat="1" x14ac:dyDescent="0.25">
      <c r="B8" s="17"/>
      <c r="C8" s="19"/>
      <c r="D8" s="18"/>
      <c r="E8" s="18"/>
      <c r="F8" s="18"/>
      <c r="G8" s="19"/>
      <c r="H8" s="19"/>
      <c r="I8" s="19"/>
      <c r="J8" s="19"/>
      <c r="K8" s="19"/>
      <c r="L8" s="19"/>
      <c r="M8" s="21"/>
      <c r="N8" s="22">
        <f>SUM($N$7:$N$7)</f>
        <v>5891127.2999999998</v>
      </c>
      <c r="O8" s="22">
        <f>O7</f>
        <v>6951530.2139999997</v>
      </c>
      <c r="P8" s="2"/>
    </row>
    <row r="9" spans="1:31" x14ac:dyDescent="0.25">
      <c r="A9" s="11"/>
      <c r="B9" s="16"/>
      <c r="C9" s="16"/>
      <c r="D9" s="2"/>
      <c r="E9" s="2"/>
      <c r="F9" s="2"/>
      <c r="G9" s="16"/>
      <c r="H9" s="16"/>
      <c r="I9" s="16"/>
      <c r="J9" s="16"/>
      <c r="K9" s="16"/>
      <c r="L9" s="16"/>
      <c r="M9" s="16"/>
      <c r="N9" s="16" t="s">
        <v>24</v>
      </c>
      <c r="O9" s="32">
        <f>O8-N8</f>
        <v>1060402.9139999999</v>
      </c>
      <c r="P9" s="2"/>
      <c r="Q9" s="11"/>
      <c r="R9" s="11"/>
      <c r="S9" s="11"/>
      <c r="T9" s="11"/>
      <c r="U9" s="11"/>
      <c r="V9" s="11"/>
      <c r="W9" s="11"/>
      <c r="X9" s="11"/>
      <c r="Y9" s="11"/>
      <c r="Z9" s="11"/>
      <c r="AE9" s="11"/>
    </row>
    <row r="10" spans="1:31" s="11" customFormat="1" x14ac:dyDescent="0.25">
      <c r="B10" s="45" t="s">
        <v>51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36"/>
      <c r="P10" s="36"/>
    </row>
    <row r="11" spans="1:31" s="11" customFormat="1" x14ac:dyDescent="0.25">
      <c r="B11" s="45" t="s">
        <v>3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36"/>
      <c r="P11" s="36"/>
    </row>
    <row r="12" spans="1:31" s="11" customFormat="1" x14ac:dyDescent="0.25">
      <c r="B12" s="46" t="s">
        <v>4</v>
      </c>
      <c r="C12" s="46"/>
      <c r="D12" s="45" t="s">
        <v>52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36"/>
      <c r="P12" s="36"/>
    </row>
    <row r="13" spans="1:31" s="11" customFormat="1" x14ac:dyDescent="0.25">
      <c r="B13" s="46" t="s">
        <v>5</v>
      </c>
      <c r="C13" s="46"/>
      <c r="D13" s="47" t="s">
        <v>9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1"/>
      <c r="P13" s="1"/>
      <c r="Q13" s="2"/>
      <c r="R13" s="2"/>
      <c r="S13" s="2"/>
      <c r="T13" s="2"/>
    </row>
    <row r="14" spans="1:31" s="11" customFormat="1" ht="63.75" customHeight="1" x14ac:dyDescent="0.25">
      <c r="B14" s="41" t="s">
        <v>6</v>
      </c>
      <c r="C14" s="41"/>
      <c r="D14" s="42" t="s">
        <v>46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36"/>
      <c r="P14" s="36"/>
    </row>
    <row r="15" spans="1:31" s="11" customFormat="1" x14ac:dyDescent="0.25">
      <c r="B15" s="46" t="s">
        <v>27</v>
      </c>
      <c r="C15" s="46"/>
      <c r="D15" s="29" t="s">
        <v>47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36"/>
      <c r="P15" s="36"/>
    </row>
    <row r="16" spans="1:31" s="11" customFormat="1" ht="31.5" customHeight="1" x14ac:dyDescent="0.25">
      <c r="B16" s="41" t="s">
        <v>7</v>
      </c>
      <c r="C16" s="41"/>
      <c r="D16" s="42" t="s">
        <v>48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36"/>
      <c r="P16" s="36"/>
    </row>
    <row r="17" spans="1:31" s="11" customFormat="1" ht="34.5" customHeight="1" x14ac:dyDescent="0.25">
      <c r="B17" s="41" t="s">
        <v>8</v>
      </c>
      <c r="C17" s="41"/>
      <c r="D17" s="42" t="s">
        <v>48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37"/>
      <c r="P17" s="37"/>
      <c r="Q17" s="33"/>
    </row>
    <row r="18" spans="1:31" s="34" customFormat="1" ht="41.25" customHeight="1" x14ac:dyDescent="0.25">
      <c r="B18" s="43" t="s">
        <v>49</v>
      </c>
      <c r="C18" s="43"/>
      <c r="D18" s="44" t="s">
        <v>50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38"/>
      <c r="P18" s="38"/>
      <c r="Q18" s="35"/>
    </row>
    <row r="19" spans="1:31" x14ac:dyDescent="0.25">
      <c r="A19" s="11"/>
      <c r="B19" s="27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/>
    </row>
    <row r="20" spans="1:31" s="11" customFormat="1" x14ac:dyDescent="0.25">
      <c r="A20"/>
      <c r="B20" s="11" t="s">
        <v>30</v>
      </c>
      <c r="D20"/>
      <c r="F20"/>
      <c r="G20"/>
      <c r="H20"/>
      <c r="I20"/>
      <c r="J20"/>
      <c r="K20" s="7"/>
      <c r="L20"/>
      <c r="M20" s="8"/>
      <c r="N20" s="8"/>
      <c r="O20" s="10"/>
      <c r="P20"/>
      <c r="Q20"/>
    </row>
    <row r="21" spans="1:31" x14ac:dyDescent="0.25">
      <c r="A21" s="11"/>
      <c r="B21" s="11"/>
      <c r="D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31" x14ac:dyDescent="0.25">
      <c r="B22" t="s">
        <v>11</v>
      </c>
      <c r="R22" s="11"/>
      <c r="S22" s="11"/>
      <c r="T22" s="11"/>
      <c r="U22" s="11"/>
      <c r="V22" s="11"/>
      <c r="W22" s="11"/>
      <c r="X22" s="11"/>
      <c r="Y22" s="11"/>
      <c r="Z22" s="11"/>
      <c r="AE22" s="11"/>
    </row>
    <row r="23" spans="1:31" x14ac:dyDescent="0.25">
      <c r="D23" s="3" t="str">
        <f>Query2_USERN</f>
        <v>Гулиев Тимур Абрекович</v>
      </c>
      <c r="E23" s="3"/>
    </row>
    <row r="24" spans="1:31" x14ac:dyDescent="0.25">
      <c r="B24" t="s">
        <v>12</v>
      </c>
      <c r="D24" s="3" t="str">
        <f>Query2_USERT</f>
        <v>(347)251-71-23</v>
      </c>
      <c r="E24" s="3"/>
    </row>
    <row r="25" spans="1:31" x14ac:dyDescent="0.25">
      <c r="B25" t="s">
        <v>13</v>
      </c>
      <c r="D25" s="3" t="str">
        <f>Query2_USERE</f>
        <v/>
      </c>
      <c r="E25" s="3"/>
    </row>
  </sheetData>
  <mergeCells count="27">
    <mergeCell ref="B14:C14"/>
    <mergeCell ref="D14:N14"/>
    <mergeCell ref="B15:C15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N4:N5"/>
    <mergeCell ref="M4:M5"/>
    <mergeCell ref="B10:N10"/>
    <mergeCell ref="B11:N11"/>
    <mergeCell ref="B12:C12"/>
    <mergeCell ref="D12:N12"/>
    <mergeCell ref="B13:C13"/>
    <mergeCell ref="D13:N13"/>
    <mergeCell ref="B16:C16"/>
    <mergeCell ref="D16:N16"/>
    <mergeCell ref="B17:C17"/>
    <mergeCell ref="D17:N17"/>
    <mergeCell ref="B18:C18"/>
    <mergeCell ref="D18:N18"/>
  </mergeCells>
  <pageMargins left="0.78740157480314965" right="0.39370078740157483" top="0.78740157480314965" bottom="0.39370078740157483" header="0.31496062992125984" footer="0.31496062992125984"/>
  <pageSetup paperSize="9" scale="5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31</v>
      </c>
      <c r="B5" t="e">
        <f>XLR_ERRNAME</f>
        <v>#NAME?</v>
      </c>
    </row>
    <row r="6" spans="1:19" x14ac:dyDescent="0.25">
      <c r="A6" t="s">
        <v>32</v>
      </c>
      <c r="B6">
        <v>7142</v>
      </c>
      <c r="C6" s="31" t="s">
        <v>33</v>
      </c>
      <c r="D6">
        <v>5364</v>
      </c>
      <c r="E6" s="31" t="s">
        <v>34</v>
      </c>
      <c r="F6" s="31" t="s">
        <v>35</v>
      </c>
      <c r="G6" s="31" t="s">
        <v>36</v>
      </c>
      <c r="H6" s="31" t="s">
        <v>36</v>
      </c>
      <c r="I6" s="31" t="s">
        <v>36</v>
      </c>
      <c r="J6" s="31" t="s">
        <v>34</v>
      </c>
      <c r="K6" s="31" t="s">
        <v>37</v>
      </c>
      <c r="L6" s="31" t="s">
        <v>38</v>
      </c>
      <c r="M6" s="31" t="s">
        <v>39</v>
      </c>
      <c r="N6" s="31" t="s">
        <v>36</v>
      </c>
      <c r="O6">
        <v>2959</v>
      </c>
      <c r="P6" s="31" t="s">
        <v>40</v>
      </c>
      <c r="Q6">
        <v>0</v>
      </c>
      <c r="R6" s="31" t="s">
        <v>36</v>
      </c>
      <c r="S6" s="3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2015-01-23T06:28:58Z</cp:lastPrinted>
  <dcterms:created xsi:type="dcterms:W3CDTF">2013-12-19T08:11:42Z</dcterms:created>
  <dcterms:modified xsi:type="dcterms:W3CDTF">2015-02-06T03:05:44Z</dcterms:modified>
</cp:coreProperties>
</file>